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F15" i="1"/>
  <c r="E15" i="1"/>
  <c r="G14" i="1"/>
  <c r="F14" i="1"/>
  <c r="E14" i="1"/>
  <c r="G12" i="1"/>
  <c r="F12" i="1"/>
  <c r="E12" i="1"/>
  <c r="G13" i="1"/>
  <c r="F13" i="1"/>
  <c r="E13" i="1"/>
  <c r="E10" i="1"/>
  <c r="G8" i="1"/>
  <c r="F8" i="1"/>
  <c r="E8" i="1"/>
  <c r="G7" i="1"/>
  <c r="F7" i="1"/>
  <c r="E7" i="1"/>
  <c r="G6" i="1"/>
  <c r="F6" i="1"/>
  <c r="E6" i="1"/>
  <c r="G9" i="1"/>
  <c r="F9" i="1"/>
  <c r="E9" i="1"/>
  <c r="G5" i="1"/>
  <c r="F5" i="1"/>
  <c r="E5" i="1"/>
  <c r="G3" i="1"/>
  <c r="F3" i="1"/>
  <c r="E3" i="1"/>
  <c r="G4" i="1"/>
  <c r="F4" i="1"/>
  <c r="E4" i="1"/>
</calcChain>
</file>

<file path=xl/sharedStrings.xml><?xml version="1.0" encoding="utf-8"?>
<sst xmlns="http://schemas.openxmlformats.org/spreadsheetml/2006/main" count="44" uniqueCount="32">
  <si>
    <t>性别</t>
  </si>
  <si>
    <t>身份证号码</t>
  </si>
  <si>
    <t>本人联系电话</t>
  </si>
  <si>
    <t>数学竞赛教练员</t>
    <phoneticPr fontId="3" type="noConversion"/>
  </si>
  <si>
    <t>物理竞赛教练员</t>
    <phoneticPr fontId="3" type="noConversion"/>
  </si>
  <si>
    <t>物理竞赛教练员</t>
    <phoneticPr fontId="3" type="noConversion"/>
  </si>
  <si>
    <t>男</t>
    <phoneticPr fontId="3" type="noConversion"/>
  </si>
  <si>
    <t>370481199907264632</t>
    <phoneticPr fontId="3" type="noConversion"/>
  </si>
  <si>
    <t>生物竞赛教练员</t>
    <phoneticPr fontId="3" type="noConversion"/>
  </si>
  <si>
    <t>素质测评成绩</t>
    <phoneticPr fontId="2" type="noConversion"/>
  </si>
  <si>
    <t>序号</t>
    <phoneticPr fontId="3" type="noConversion"/>
  </si>
  <si>
    <t>弃考</t>
    <phoneticPr fontId="3" type="noConversion"/>
  </si>
  <si>
    <t>淮北市第一中学2026年公开引进学科竞赛教练员（合肥站）
专业测试成绩</t>
    <phoneticPr fontId="3" type="noConversion"/>
  </si>
  <si>
    <t>专业测试总成绩</t>
    <phoneticPr fontId="3" type="noConversion"/>
  </si>
  <si>
    <t>岗位名称</t>
    <phoneticPr fontId="3" type="noConversion"/>
  </si>
  <si>
    <t>岗位代码</t>
    <phoneticPr fontId="3" type="noConversion"/>
  </si>
  <si>
    <t>无生上课（上课和答辩）成绩</t>
    <phoneticPr fontId="2" type="noConversion"/>
  </si>
  <si>
    <t>411325200006039414</t>
    <phoneticPr fontId="3" type="noConversion"/>
  </si>
  <si>
    <t>身份证号码</t>
    <phoneticPr fontId="3" type="noConversion"/>
  </si>
  <si>
    <t>340***********2419</t>
    <phoneticPr fontId="3" type="noConversion"/>
  </si>
  <si>
    <t>341***********5923</t>
    <phoneticPr fontId="3" type="noConversion"/>
  </si>
  <si>
    <t>341***********3619</t>
    <phoneticPr fontId="3" type="noConversion"/>
  </si>
  <si>
    <t>340***********4019</t>
    <phoneticPr fontId="3" type="noConversion"/>
  </si>
  <si>
    <t>341***********0424</t>
    <phoneticPr fontId="3" type="noConversion"/>
  </si>
  <si>
    <t>340***********2018</t>
    <phoneticPr fontId="3" type="noConversion"/>
  </si>
  <si>
    <t>342***********022X</t>
    <phoneticPr fontId="3" type="noConversion"/>
  </si>
  <si>
    <t>411***********9414</t>
    <phoneticPr fontId="3" type="noConversion"/>
  </si>
  <si>
    <t>370***********4632</t>
    <phoneticPr fontId="3" type="noConversion"/>
  </si>
  <si>
    <t>341***********8718</t>
    <phoneticPr fontId="3" type="noConversion"/>
  </si>
  <si>
    <t>342***********1693</t>
    <phoneticPr fontId="3" type="noConversion"/>
  </si>
  <si>
    <t>340***********0425</t>
    <phoneticPr fontId="3" type="noConversion"/>
  </si>
  <si>
    <t>341***********2110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</si>
</sst>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theme="1"/>
      <name val="等线"/>
      <family val="2"/>
      <scheme val="minor"/>
    </font>
    <font>
      <b/>
      <sz val="14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b/>
      <sz val="14"/>
      <color theme="1"/>
      <name val="等线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2"/>
      <name val="仿宋_GB2312"/>
      <family val="3"/>
      <charset val="134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6" fillId="0" borderId="1" xfId="0" quotePrefix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A4" zoomScale="130" zoomScaleNormal="130" workbookViewId="0">
      <selection activeCell="C14" sqref="C14"/>
    </sheetView>
  </sheetViews>
  <sheetFormatPr defaultRowHeight="14.25" x14ac:dyDescent="0.2"/>
  <cols>
    <col min="2" max="2" width="11.5" customWidth="1"/>
    <col min="3" max="3" width="17.875" customWidth="1"/>
    <col min="4" max="4" width="17.625" bestFit="1" customWidth="1"/>
    <col min="5" max="5" width="6.875" hidden="1" customWidth="1"/>
    <col min="6" max="6" width="27.25" hidden="1" customWidth="1"/>
    <col min="7" max="7" width="17.75" hidden="1" customWidth="1"/>
    <col min="8" max="10" width="11.75" customWidth="1"/>
  </cols>
  <sheetData>
    <row r="1" spans="1:10" ht="52.9" customHeight="1" x14ac:dyDescent="0.2">
      <c r="A1" s="9" t="s">
        <v>12</v>
      </c>
      <c r="B1" s="9"/>
      <c r="C1" s="9"/>
      <c r="D1" s="9"/>
      <c r="E1" s="9"/>
      <c r="F1" s="9"/>
      <c r="G1" s="9"/>
      <c r="H1" s="9"/>
      <c r="I1" s="9"/>
      <c r="J1" s="9"/>
    </row>
    <row r="2" spans="1:10" ht="46.9" customHeight="1" x14ac:dyDescent="0.2">
      <c r="A2" s="1" t="s">
        <v>10</v>
      </c>
      <c r="B2" s="2" t="s">
        <v>15</v>
      </c>
      <c r="C2" s="1" t="s">
        <v>14</v>
      </c>
      <c r="D2" s="2" t="s">
        <v>18</v>
      </c>
      <c r="E2" s="2" t="s">
        <v>0</v>
      </c>
      <c r="F2" s="2" t="s">
        <v>1</v>
      </c>
      <c r="G2" s="2" t="s">
        <v>2</v>
      </c>
      <c r="H2" s="2" t="s">
        <v>9</v>
      </c>
      <c r="I2" s="4" t="s">
        <v>16</v>
      </c>
      <c r="J2" s="2" t="s">
        <v>13</v>
      </c>
    </row>
    <row r="3" spans="1:10" ht="24.6" customHeight="1" x14ac:dyDescent="0.2">
      <c r="A3" s="5">
        <v>1</v>
      </c>
      <c r="B3" s="5">
        <v>202601</v>
      </c>
      <c r="C3" s="5" t="s">
        <v>3</v>
      </c>
      <c r="D3" s="7" t="s">
        <v>19</v>
      </c>
      <c r="E3" s="6" t="str">
        <f>"男"</f>
        <v>男</v>
      </c>
      <c r="F3" s="6" t="str">
        <f>"340803200002212419"</f>
        <v>340803200002212419</v>
      </c>
      <c r="G3" s="6" t="str">
        <f>"18656531028"</f>
        <v>18656531028</v>
      </c>
      <c r="H3" s="6">
        <v>29</v>
      </c>
      <c r="I3" s="6">
        <v>78.39</v>
      </c>
      <c r="J3" s="3">
        <v>48.756</v>
      </c>
    </row>
    <row r="4" spans="1:10" ht="24.6" customHeight="1" x14ac:dyDescent="0.2">
      <c r="A4" s="5">
        <v>2</v>
      </c>
      <c r="B4" s="5">
        <v>202601</v>
      </c>
      <c r="C4" s="5" t="s">
        <v>3</v>
      </c>
      <c r="D4" s="7" t="s">
        <v>20</v>
      </c>
      <c r="E4" s="6" t="str">
        <f>"女"</f>
        <v>女</v>
      </c>
      <c r="F4" s="6" t="str">
        <f>"341402200404155923"</f>
        <v>341402200404155923</v>
      </c>
      <c r="G4" s="6" t="str">
        <f>"17201711318"</f>
        <v>17201711318</v>
      </c>
      <c r="H4" s="6">
        <v>47</v>
      </c>
      <c r="I4" s="6">
        <v>76.92</v>
      </c>
      <c r="J4" s="3">
        <v>58.968000000000004</v>
      </c>
    </row>
    <row r="5" spans="1:10" ht="24.6" customHeight="1" x14ac:dyDescent="0.2">
      <c r="A5" s="5">
        <v>3</v>
      </c>
      <c r="B5" s="5">
        <v>202601</v>
      </c>
      <c r="C5" s="5" t="s">
        <v>3</v>
      </c>
      <c r="D5" s="7" t="s">
        <v>21</v>
      </c>
      <c r="E5" s="6" t="str">
        <f>"男"</f>
        <v>男</v>
      </c>
      <c r="F5" s="6" t="str">
        <f>"341124199202233619"</f>
        <v>341124199202233619</v>
      </c>
      <c r="G5" s="6" t="str">
        <f>"18324710229"</f>
        <v>18324710229</v>
      </c>
      <c r="H5" s="6">
        <v>66</v>
      </c>
      <c r="I5" s="6">
        <v>87.43</v>
      </c>
      <c r="J5" s="3">
        <v>74.572000000000003</v>
      </c>
    </row>
    <row r="6" spans="1:10" ht="24.6" customHeight="1" x14ac:dyDescent="0.2">
      <c r="A6" s="5">
        <v>4</v>
      </c>
      <c r="B6" s="5">
        <v>202602</v>
      </c>
      <c r="C6" s="5" t="s">
        <v>4</v>
      </c>
      <c r="D6" s="7" t="s">
        <v>22</v>
      </c>
      <c r="E6" s="6" t="str">
        <f>"男"</f>
        <v>男</v>
      </c>
      <c r="F6" s="6" t="str">
        <f>"340621200202104019"</f>
        <v>340621200202104019</v>
      </c>
      <c r="G6" s="6" t="str">
        <f>"18256711817"</f>
        <v>18256711817</v>
      </c>
      <c r="H6" s="6">
        <v>43</v>
      </c>
      <c r="I6" s="6">
        <v>82.73</v>
      </c>
      <c r="J6" s="3">
        <v>58.89200000000001</v>
      </c>
    </row>
    <row r="7" spans="1:10" ht="24.6" customHeight="1" x14ac:dyDescent="0.2">
      <c r="A7" s="5">
        <v>5</v>
      </c>
      <c r="B7" s="5">
        <v>202602</v>
      </c>
      <c r="C7" s="5" t="s">
        <v>5</v>
      </c>
      <c r="D7" s="7" t="s">
        <v>23</v>
      </c>
      <c r="E7" s="6" t="str">
        <f>"女"</f>
        <v>女</v>
      </c>
      <c r="F7" s="6" t="str">
        <f>"341322200307110424"</f>
        <v>341322200307110424</v>
      </c>
      <c r="G7" s="6" t="str">
        <f>"19965757850"</f>
        <v>19965757850</v>
      </c>
      <c r="H7" s="6">
        <v>54</v>
      </c>
      <c r="I7" s="6">
        <v>79.760000000000005</v>
      </c>
      <c r="J7" s="3">
        <v>64.304000000000002</v>
      </c>
    </row>
    <row r="8" spans="1:10" ht="24.6" customHeight="1" x14ac:dyDescent="0.2">
      <c r="A8" s="5">
        <v>6</v>
      </c>
      <c r="B8" s="5">
        <v>202602</v>
      </c>
      <c r="C8" s="5" t="s">
        <v>5</v>
      </c>
      <c r="D8" s="7" t="s">
        <v>24</v>
      </c>
      <c r="E8" s="6" t="str">
        <f>"男"</f>
        <v>男</v>
      </c>
      <c r="F8" s="6" t="str">
        <f>"340621200309282018"</f>
        <v>340621200309282018</v>
      </c>
      <c r="G8" s="6" t="str">
        <f>"18056183329"</f>
        <v>18056183329</v>
      </c>
      <c r="H8" s="6">
        <v>69</v>
      </c>
      <c r="I8" s="6">
        <v>73.98</v>
      </c>
      <c r="J8" s="3">
        <v>70.992000000000004</v>
      </c>
    </row>
    <row r="9" spans="1:10" ht="24.6" customHeight="1" x14ac:dyDescent="0.2">
      <c r="A9" s="5">
        <v>7</v>
      </c>
      <c r="B9" s="5">
        <v>202602</v>
      </c>
      <c r="C9" s="5" t="s">
        <v>4</v>
      </c>
      <c r="D9" s="7" t="s">
        <v>25</v>
      </c>
      <c r="E9" s="6" t="str">
        <f>"女"</f>
        <v>女</v>
      </c>
      <c r="F9" s="6" t="str">
        <f>"34260120011014022X"</f>
        <v>34260120011014022X</v>
      </c>
      <c r="G9" s="6" t="str">
        <f>"18792136105"</f>
        <v>18792136105</v>
      </c>
      <c r="H9" s="6">
        <v>74</v>
      </c>
      <c r="I9" s="6" t="s">
        <v>11</v>
      </c>
      <c r="J9" s="3">
        <v>44.4</v>
      </c>
    </row>
    <row r="10" spans="1:10" ht="24.6" customHeight="1" x14ac:dyDescent="0.2">
      <c r="A10" s="5">
        <v>8</v>
      </c>
      <c r="B10" s="5">
        <v>202602</v>
      </c>
      <c r="C10" s="5" t="s">
        <v>5</v>
      </c>
      <c r="D10" s="7" t="s">
        <v>27</v>
      </c>
      <c r="E10" s="6" t="str">
        <f>"男"</f>
        <v>男</v>
      </c>
      <c r="F10" s="8" t="s">
        <v>7</v>
      </c>
      <c r="G10" s="6">
        <v>17280877663</v>
      </c>
      <c r="H10" s="6">
        <v>8</v>
      </c>
      <c r="I10" s="6" t="s">
        <v>11</v>
      </c>
      <c r="J10" s="3">
        <v>4.8</v>
      </c>
    </row>
    <row r="11" spans="1:10" ht="24.6" customHeight="1" x14ac:dyDescent="0.2">
      <c r="A11" s="5">
        <v>9</v>
      </c>
      <c r="B11" s="5">
        <v>202602</v>
      </c>
      <c r="C11" s="5" t="s">
        <v>5</v>
      </c>
      <c r="D11" s="7" t="s">
        <v>26</v>
      </c>
      <c r="E11" s="6" t="s">
        <v>6</v>
      </c>
      <c r="F11" s="8" t="s">
        <v>17</v>
      </c>
      <c r="G11" s="6">
        <v>13736677306</v>
      </c>
      <c r="H11" s="6" t="s">
        <v>11</v>
      </c>
      <c r="I11" s="6" t="s">
        <v>11</v>
      </c>
      <c r="J11" s="3">
        <v>0</v>
      </c>
    </row>
    <row r="12" spans="1:10" ht="24.6" customHeight="1" x14ac:dyDescent="0.2">
      <c r="A12" s="5">
        <v>10</v>
      </c>
      <c r="B12" s="5">
        <v>202604</v>
      </c>
      <c r="C12" s="5" t="s">
        <v>8</v>
      </c>
      <c r="D12" s="7" t="s">
        <v>28</v>
      </c>
      <c r="E12" s="6" t="str">
        <f>"男"</f>
        <v>男</v>
      </c>
      <c r="F12" s="6" t="str">
        <f>"341227199907228718"</f>
        <v>341227199907228718</v>
      </c>
      <c r="G12" s="6" t="str">
        <f>"17827065510"</f>
        <v>17827065510</v>
      </c>
      <c r="H12" s="6">
        <v>64.5</v>
      </c>
      <c r="I12" s="6">
        <v>81.53</v>
      </c>
      <c r="J12" s="3">
        <v>71.311999999999998</v>
      </c>
    </row>
    <row r="13" spans="1:10" ht="24.6" customHeight="1" x14ac:dyDescent="0.2">
      <c r="A13" s="5">
        <v>11</v>
      </c>
      <c r="B13" s="5">
        <v>202604</v>
      </c>
      <c r="C13" s="5" t="s">
        <v>8</v>
      </c>
      <c r="D13" s="7" t="s">
        <v>29</v>
      </c>
      <c r="E13" s="6" t="str">
        <f>"男"</f>
        <v>男</v>
      </c>
      <c r="F13" s="6" t="str">
        <f>"342422199902051693"</f>
        <v>342422199902051693</v>
      </c>
      <c r="G13" s="6" t="str">
        <f>"15055917403"</f>
        <v>15055917403</v>
      </c>
      <c r="H13" s="6">
        <v>91.5</v>
      </c>
      <c r="I13" s="6">
        <v>85.56</v>
      </c>
      <c r="J13" s="3">
        <v>89.123999999999995</v>
      </c>
    </row>
    <row r="14" spans="1:10" ht="24.6" customHeight="1" x14ac:dyDescent="0.2">
      <c r="A14" s="5">
        <v>12</v>
      </c>
      <c r="B14" s="5">
        <v>202604</v>
      </c>
      <c r="C14" s="5" t="s">
        <v>8</v>
      </c>
      <c r="D14" s="7" t="s">
        <v>30</v>
      </c>
      <c r="E14" s="6" t="str">
        <f>"女"</f>
        <v>女</v>
      </c>
      <c r="F14" s="6" t="str">
        <f>"340603200106210425"</f>
        <v>340603200106210425</v>
      </c>
      <c r="G14" s="6" t="str">
        <f>"18656115986"</f>
        <v>18656115986</v>
      </c>
      <c r="H14" s="6">
        <v>76.5</v>
      </c>
      <c r="I14" s="6">
        <v>81.08</v>
      </c>
      <c r="J14" s="3">
        <v>78.331999999999994</v>
      </c>
    </row>
    <row r="15" spans="1:10" ht="24.6" customHeight="1" x14ac:dyDescent="0.2">
      <c r="A15" s="5">
        <v>13</v>
      </c>
      <c r="B15" s="5">
        <v>202604</v>
      </c>
      <c r="C15" s="5" t="s">
        <v>8</v>
      </c>
      <c r="D15" s="7" t="s">
        <v>31</v>
      </c>
      <c r="E15" s="6" t="str">
        <f>"男"</f>
        <v>男</v>
      </c>
      <c r="F15" s="6" t="str">
        <f>"341225200104022110"</f>
        <v>341225200104022110</v>
      </c>
      <c r="G15" s="6" t="str">
        <f>"15655820036"</f>
        <v>15655820036</v>
      </c>
      <c r="H15" s="6">
        <v>70.5</v>
      </c>
      <c r="I15" s="6">
        <v>78.75</v>
      </c>
      <c r="J15" s="3">
        <v>73.8</v>
      </c>
    </row>
  </sheetData>
  <mergeCells count="1">
    <mergeCell ref="A1:J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2026-01-12T00:26:27Z</dcterms:modified>
</cp:coreProperties>
</file>